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6" i="1"/>
  <c r="E6"/>
  <c r="F8"/>
  <c r="E8"/>
  <c r="G18"/>
  <c r="G17"/>
  <c r="G7"/>
  <c r="E19"/>
  <c r="F19"/>
  <c r="G22"/>
  <c r="G35"/>
  <c r="G28"/>
  <c r="G21"/>
  <c r="F34"/>
  <c r="E34"/>
  <c r="F25"/>
  <c r="E25"/>
  <c r="G20"/>
  <c r="G36"/>
  <c r="G38"/>
  <c r="G24"/>
  <c r="G14"/>
  <c r="F23"/>
  <c r="G40"/>
  <c r="G15"/>
  <c r="F29"/>
  <c r="E39"/>
  <c r="E37"/>
  <c r="E23"/>
  <c r="F39"/>
  <c r="G6" l="1"/>
  <c r="G34"/>
  <c r="G19"/>
  <c r="G39"/>
  <c r="G23"/>
  <c r="G30"/>
  <c r="E29"/>
  <c r="G29" s="1"/>
  <c r="F48"/>
  <c r="F50" s="1"/>
  <c r="E48"/>
  <c r="F37"/>
  <c r="F41" s="1"/>
  <c r="G49"/>
  <c r="G25"/>
  <c r="G26"/>
  <c r="G12"/>
  <c r="G9"/>
  <c r="G11"/>
  <c r="F51" l="1"/>
  <c r="E41"/>
  <c r="G37"/>
  <c r="E50"/>
  <c r="G50" s="1"/>
  <c r="G48"/>
  <c r="G8"/>
  <c r="E51" l="1"/>
  <c r="G51" s="1"/>
  <c r="G41"/>
</calcChain>
</file>

<file path=xl/sharedStrings.xml><?xml version="1.0" encoding="utf-8"?>
<sst xmlns="http://schemas.openxmlformats.org/spreadsheetml/2006/main" count="69" uniqueCount="62">
  <si>
    <t>dz/rozdz/parag</t>
  </si>
  <si>
    <t>Wyszczególnienie</t>
  </si>
  <si>
    <t>Wykonanie</t>
  </si>
  <si>
    <t>%</t>
  </si>
  <si>
    <t>600/60016/6050</t>
  </si>
  <si>
    <t>2.</t>
  </si>
  <si>
    <t>3.</t>
  </si>
  <si>
    <t>4.</t>
  </si>
  <si>
    <t>5.</t>
  </si>
  <si>
    <t>I.</t>
  </si>
  <si>
    <t>Zadania inwestycyjne</t>
  </si>
  <si>
    <t>1.</t>
  </si>
  <si>
    <t>801/80101/6050</t>
  </si>
  <si>
    <t>6.</t>
  </si>
  <si>
    <t>7.</t>
  </si>
  <si>
    <t>8.</t>
  </si>
  <si>
    <t>9.</t>
  </si>
  <si>
    <t>10.</t>
  </si>
  <si>
    <t>II.</t>
  </si>
  <si>
    <t>OGÓŁEM ZADANIA INWESTYCYJNE</t>
  </si>
  <si>
    <t>Zakupy inwestycyjne jednostek budżetowych</t>
  </si>
  <si>
    <t>750/75023/6060</t>
  </si>
  <si>
    <t>OGÓŁEM WYDATKI MAJĄTKOWE</t>
  </si>
  <si>
    <t>14.</t>
  </si>
  <si>
    <t>OGÓŁEM ZAKUPY INWESTYCYJNE JEDNOSTEK BUDŻETOWYCH</t>
  </si>
  <si>
    <t>Zakup sprzętu komputerowego i oprogramowania dla Urzędu Miasta</t>
  </si>
  <si>
    <t>754/75495/6050</t>
  </si>
  <si>
    <t>Radosna szkoła - utworzenie szkolnego placu zabaw</t>
  </si>
  <si>
    <t>900/90095/6050</t>
  </si>
  <si>
    <t>Utworzenie placu zabaw w Kopanicy dz. nr 641 Kopanica</t>
  </si>
  <si>
    <t>Budowa sieci informatycznych na bazie systemu ALEPH obejmującej biblioteki powiatu dzierżoniowskiego - ostatni etap Dolnośląskiego Zasobu Bibliotecznego 2009-2011</t>
  </si>
  <si>
    <t>15.</t>
  </si>
  <si>
    <t>16.</t>
  </si>
  <si>
    <t>Rewitalizacja placu, dróg, chodników i fontanny na Placu Piastów Śląskich - II etap</t>
  </si>
  <si>
    <t>Modernizacja nawierzchni ulicy i chodnika ul. Szkolna</t>
  </si>
  <si>
    <t>Modernizacja nawierzchni chodnika ul. Młynarska</t>
  </si>
  <si>
    <t>Modernizacja odcinka drogi ul. Mickiewicza</t>
  </si>
  <si>
    <t>Modernizacja drogi dojazdowej ul. Sienkiewicza</t>
  </si>
  <si>
    <t>Adaptacja budynku w Piławie Górnej ul. Piastowska 69</t>
  </si>
  <si>
    <t>Renowacja zespołu budynków mieszkalnych zlokalizowanych w Piławie Górnej przy ul. Piastowskiej nr 9, 11A, 25, 27, 33, 45, 52, 67.</t>
  </si>
  <si>
    <t>Wykonanie monitoringu - III etap</t>
  </si>
  <si>
    <t>Roboty remontowe w budynku A i B Szkoły Podstawowej w Piławie Górnej</t>
  </si>
  <si>
    <t>Doświetlenie dróg gminnych i powiatowych</t>
  </si>
  <si>
    <t>900/90015/6050</t>
  </si>
  <si>
    <t>Utworzenie placu zabaw- Osiedle Młyńskie</t>
  </si>
  <si>
    <t>Wymiana kurtyn w sali kinowej</t>
  </si>
  <si>
    <t>921/92116/6220</t>
  </si>
  <si>
    <t>921/92109/6220</t>
  </si>
  <si>
    <t>12.</t>
  </si>
  <si>
    <t>13.</t>
  </si>
  <si>
    <t>Plan na 31.12.2011</t>
  </si>
  <si>
    <t>PLAN I WYKONANIE WYDATKÓW MAJĄTKOWYCH ZA 2011 ROK</t>
  </si>
  <si>
    <t>700/70005/6050</t>
  </si>
  <si>
    <t>Zakup prawa użytkowania wieczystego nieruchomości oznaczonej nr 298-Obręb Południe w Piławie Górnej</t>
  </si>
  <si>
    <t>Modernizacja chodnika ul. B. Chrobrego w Piławie Górnej</t>
  </si>
  <si>
    <t>600/60014/6050</t>
  </si>
  <si>
    <t>17.</t>
  </si>
  <si>
    <t>Modernizacja drogi ul. Sienkiewicza odcinek od posesji nr 6 wraz ze skrzżowaniem z ul. Lipową</t>
  </si>
  <si>
    <t xml:space="preserve">Modernizacja nawierzchni drogi wewnętrznej przy ul. Okrzei </t>
  </si>
  <si>
    <t>18.</t>
  </si>
  <si>
    <t>19.</t>
  </si>
  <si>
    <t>20.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</si>
</sst>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4" fontId="3" fillId="0" borderId="8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4" fontId="4" fillId="0" borderId="3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4" fontId="3" fillId="0" borderId="8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4" fontId="4" fillId="0" borderId="8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4" fontId="5" fillId="0" borderId="8" xfId="0" applyNumberFormat="1" applyFont="1" applyBorder="1" applyAlignment="1">
      <alignment horizontal="right" wrapText="1"/>
    </xf>
    <xf numFmtId="0" fontId="5" fillId="0" borderId="8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4" fontId="5" fillId="0" borderId="16" xfId="0" applyNumberFormat="1" applyFont="1" applyBorder="1"/>
    <xf numFmtId="4" fontId="3" fillId="0" borderId="9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vertical="center"/>
    </xf>
    <xf numFmtId="0" fontId="1" fillId="0" borderId="22" xfId="0" applyFont="1" applyBorder="1"/>
    <xf numFmtId="4" fontId="4" fillId="0" borderId="26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4" fontId="4" fillId="0" borderId="1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4" fontId="5" fillId="0" borderId="29" xfId="0" applyNumberFormat="1" applyFont="1" applyBorder="1"/>
    <xf numFmtId="4" fontId="5" fillId="0" borderId="8" xfId="0" applyNumberFormat="1" applyFont="1" applyBorder="1"/>
    <xf numFmtId="4" fontId="4" fillId="0" borderId="2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4" fontId="2" fillId="0" borderId="0" xfId="0" applyNumberFormat="1" applyFont="1" applyBorder="1"/>
    <xf numFmtId="0" fontId="0" fillId="0" borderId="22" xfId="0" applyBorder="1"/>
    <xf numFmtId="0" fontId="3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0" fillId="0" borderId="15" xfId="0" applyBorder="1"/>
    <xf numFmtId="0" fontId="0" fillId="0" borderId="14" xfId="0" applyBorder="1"/>
    <xf numFmtId="0" fontId="3" fillId="0" borderId="6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right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Layout" topLeftCell="A49" zoomScaleNormal="100" workbookViewId="0">
      <selection activeCell="J51" sqref="J51"/>
    </sheetView>
  </sheetViews>
  <sheetFormatPr defaultRowHeight="14.25"/>
  <cols>
    <col min="1" max="1" width="1.75" customWidth="1"/>
    <col min="2" max="2" width="5.375" customWidth="1"/>
    <col min="3" max="3" width="6" customWidth="1"/>
    <col min="4" max="4" width="39.875" customWidth="1"/>
    <col min="5" max="5" width="10.75" customWidth="1"/>
    <col min="6" max="6" width="10.5" customWidth="1"/>
    <col min="7" max="7" width="5.25" customWidth="1"/>
  </cols>
  <sheetData>
    <row r="1" spans="1:7" ht="15.75" customHeight="1">
      <c r="A1" s="1"/>
      <c r="B1" s="92" t="s">
        <v>51</v>
      </c>
      <c r="C1" s="92"/>
      <c r="D1" s="92"/>
      <c r="E1" s="92"/>
      <c r="F1" s="92"/>
      <c r="G1" s="92"/>
    </row>
    <row r="2" spans="1:7" ht="15.75" customHeight="1">
      <c r="A2" s="1"/>
      <c r="B2" s="1"/>
      <c r="C2" s="1"/>
      <c r="D2" s="1"/>
      <c r="E2" s="1"/>
      <c r="F2" s="1"/>
      <c r="G2" s="1"/>
    </row>
    <row r="3" spans="1:7" ht="33" customHeight="1">
      <c r="A3" s="1"/>
      <c r="B3" s="101" t="s">
        <v>0</v>
      </c>
      <c r="C3" s="102"/>
      <c r="D3" s="5" t="s">
        <v>1</v>
      </c>
      <c r="E3" s="5" t="s">
        <v>50</v>
      </c>
      <c r="F3" s="5" t="s">
        <v>2</v>
      </c>
      <c r="G3" s="5" t="s">
        <v>3</v>
      </c>
    </row>
    <row r="4" spans="1:7" ht="15" customHeight="1">
      <c r="A4" s="1"/>
      <c r="B4" s="6"/>
      <c r="C4" s="7"/>
      <c r="D4" s="105"/>
      <c r="E4" s="105"/>
      <c r="F4" s="105"/>
      <c r="G4" s="106"/>
    </row>
    <row r="5" spans="1:7" ht="16.5" customHeight="1">
      <c r="A5" s="1"/>
      <c r="B5" s="74" t="s">
        <v>9</v>
      </c>
      <c r="C5" s="113" t="s">
        <v>10</v>
      </c>
      <c r="D5" s="114"/>
      <c r="E5" s="66"/>
      <c r="F5" s="66"/>
      <c r="G5" s="66"/>
    </row>
    <row r="6" spans="1:7" ht="14.25" customHeight="1">
      <c r="A6" s="1"/>
      <c r="B6" s="122" t="s">
        <v>55</v>
      </c>
      <c r="C6" s="122"/>
      <c r="D6" s="122"/>
      <c r="E6" s="34">
        <f>E7</f>
        <v>10000</v>
      </c>
      <c r="F6" s="34">
        <f>F7</f>
        <v>10000</v>
      </c>
      <c r="G6" s="64">
        <f>F6/E6*100</f>
        <v>100</v>
      </c>
    </row>
    <row r="7" spans="1:7" ht="15.75" customHeight="1">
      <c r="A7" s="1"/>
      <c r="B7" s="75" t="s">
        <v>11</v>
      </c>
      <c r="C7" s="75"/>
      <c r="D7" s="76" t="s">
        <v>54</v>
      </c>
      <c r="E7" s="80">
        <v>10000</v>
      </c>
      <c r="F7" s="80">
        <v>10000</v>
      </c>
      <c r="G7" s="64">
        <f>F7/E7*100</f>
        <v>100</v>
      </c>
    </row>
    <row r="8" spans="1:7" ht="15.75" customHeight="1">
      <c r="A8" s="1"/>
      <c r="B8" s="107" t="s">
        <v>4</v>
      </c>
      <c r="C8" s="96"/>
      <c r="D8" s="97"/>
      <c r="E8" s="72">
        <f>SUM(E9:E18)</f>
        <v>1170000</v>
      </c>
      <c r="F8" s="72">
        <f>SUM(F9:F18)</f>
        <v>1127834.0900000001</v>
      </c>
      <c r="G8" s="73">
        <f>F8/E8*100</f>
        <v>96.396076068376075</v>
      </c>
    </row>
    <row r="9" spans="1:7" ht="16.5" customHeight="1">
      <c r="A9" s="150"/>
      <c r="B9" s="103" t="s">
        <v>5</v>
      </c>
      <c r="C9" s="118"/>
      <c r="D9" s="120" t="s">
        <v>33</v>
      </c>
      <c r="E9" s="131">
        <v>350000</v>
      </c>
      <c r="F9" s="152">
        <v>335355.75</v>
      </c>
      <c r="G9" s="111">
        <f t="shared" ref="G9" si="0">F9/E9*100</f>
        <v>95.815928571428572</v>
      </c>
    </row>
    <row r="10" spans="1:7" ht="9.75" customHeight="1">
      <c r="A10" s="150"/>
      <c r="B10" s="104"/>
      <c r="C10" s="119"/>
      <c r="D10" s="121"/>
      <c r="E10" s="154"/>
      <c r="F10" s="153"/>
      <c r="G10" s="112"/>
    </row>
    <row r="11" spans="1:7" ht="18.75" customHeight="1">
      <c r="A11" s="1"/>
      <c r="B11" s="70" t="s">
        <v>6</v>
      </c>
      <c r="C11" s="20"/>
      <c r="D11" s="40" t="s">
        <v>34</v>
      </c>
      <c r="E11" s="50">
        <v>190000</v>
      </c>
      <c r="F11" s="47">
        <v>183425</v>
      </c>
      <c r="G11" s="42">
        <f>F11/E11*100</f>
        <v>96.539473684210535</v>
      </c>
    </row>
    <row r="12" spans="1:7" ht="15.75" customHeight="1">
      <c r="A12" s="1"/>
      <c r="B12" s="99" t="s">
        <v>7</v>
      </c>
      <c r="C12" s="116"/>
      <c r="D12" s="45" t="s">
        <v>35</v>
      </c>
      <c r="E12" s="50">
        <v>150000</v>
      </c>
      <c r="F12" s="130">
        <v>149242.54</v>
      </c>
      <c r="G12" s="110">
        <f>F12/E12*100</f>
        <v>99.495026666666675</v>
      </c>
    </row>
    <row r="13" spans="1:7" ht="14.25" hidden="1" customHeight="1">
      <c r="A13" s="1"/>
      <c r="B13" s="99"/>
      <c r="C13" s="116"/>
      <c r="D13" s="46" t="s">
        <v>36</v>
      </c>
      <c r="E13" s="50"/>
      <c r="F13" s="130"/>
      <c r="G13" s="110"/>
    </row>
    <row r="14" spans="1:7" ht="18" customHeight="1">
      <c r="A14" s="1"/>
      <c r="B14" s="67" t="s">
        <v>8</v>
      </c>
      <c r="C14" s="12"/>
      <c r="D14" s="46" t="s">
        <v>36</v>
      </c>
      <c r="E14" s="50">
        <v>25000</v>
      </c>
      <c r="F14" s="47">
        <v>24594.7</v>
      </c>
      <c r="G14" s="63">
        <f>F14/E14*100</f>
        <v>98.378799999999998</v>
      </c>
    </row>
    <row r="15" spans="1:7" ht="17.25" customHeight="1">
      <c r="A15" s="1"/>
      <c r="B15" s="99" t="s">
        <v>13</v>
      </c>
      <c r="C15" s="116"/>
      <c r="D15" s="45" t="s">
        <v>37</v>
      </c>
      <c r="E15" s="50">
        <v>360000</v>
      </c>
      <c r="F15" s="130">
        <v>357657.98</v>
      </c>
      <c r="G15" s="108">
        <f>F15/E15*100</f>
        <v>99.349438888888884</v>
      </c>
    </row>
    <row r="16" spans="1:7" ht="15.75" hidden="1" customHeight="1">
      <c r="A16" s="1"/>
      <c r="B16" s="115"/>
      <c r="C16" s="117"/>
      <c r="D16" s="77" t="s">
        <v>37</v>
      </c>
      <c r="E16" s="78"/>
      <c r="F16" s="131"/>
      <c r="G16" s="108"/>
    </row>
    <row r="17" spans="1:7" ht="27.75" customHeight="1">
      <c r="A17" s="1"/>
      <c r="B17" s="67" t="s">
        <v>14</v>
      </c>
      <c r="C17" s="68"/>
      <c r="D17" s="45" t="s">
        <v>57</v>
      </c>
      <c r="E17" s="79">
        <v>45000</v>
      </c>
      <c r="F17" s="65">
        <v>43136.1</v>
      </c>
      <c r="G17" s="64">
        <f>F17/E17*100</f>
        <v>95.858000000000004</v>
      </c>
    </row>
    <row r="18" spans="1:7" ht="15" customHeight="1">
      <c r="A18" s="1"/>
      <c r="B18" s="67" t="s">
        <v>15</v>
      </c>
      <c r="C18" s="68"/>
      <c r="D18" s="45" t="s">
        <v>58</v>
      </c>
      <c r="E18" s="79">
        <v>50000</v>
      </c>
      <c r="F18" s="65">
        <v>34422.019999999997</v>
      </c>
      <c r="G18" s="64">
        <f>F18/E18*100</f>
        <v>68.844039999999993</v>
      </c>
    </row>
    <row r="19" spans="1:7" ht="16.5" customHeight="1">
      <c r="A19" s="1"/>
      <c r="B19" s="159" t="s">
        <v>52</v>
      </c>
      <c r="C19" s="160"/>
      <c r="D19" s="161"/>
      <c r="E19" s="13">
        <f>SUM(E20:E22)</f>
        <v>195000</v>
      </c>
      <c r="F19" s="13">
        <f>SUM(F20:F22)</f>
        <v>130861.66</v>
      </c>
      <c r="G19" s="54">
        <f t="shared" ref="G19:G25" si="1">F19*100/E19</f>
        <v>67.10854358974359</v>
      </c>
    </row>
    <row r="20" spans="1:7" ht="16.5" customHeight="1">
      <c r="A20" s="1"/>
      <c r="B20" s="67" t="s">
        <v>16</v>
      </c>
      <c r="C20" s="33"/>
      <c r="D20" s="48" t="s">
        <v>38</v>
      </c>
      <c r="E20" s="50">
        <v>150000</v>
      </c>
      <c r="F20" s="38">
        <v>97651.66</v>
      </c>
      <c r="G20" s="43">
        <f t="shared" si="1"/>
        <v>65.101106666666666</v>
      </c>
    </row>
    <row r="21" spans="1:7" ht="38.25" customHeight="1">
      <c r="A21" s="1"/>
      <c r="B21" s="49" t="s">
        <v>17</v>
      </c>
      <c r="C21" s="39"/>
      <c r="D21" s="45" t="s">
        <v>39</v>
      </c>
      <c r="E21" s="61">
        <v>10000</v>
      </c>
      <c r="F21" s="38">
        <v>0</v>
      </c>
      <c r="G21" s="43">
        <f t="shared" si="1"/>
        <v>0</v>
      </c>
    </row>
    <row r="22" spans="1:7" ht="27" customHeight="1">
      <c r="A22" s="1"/>
      <c r="B22" s="67">
        <v>11</v>
      </c>
      <c r="C22" s="68"/>
      <c r="D22" s="45" t="s">
        <v>53</v>
      </c>
      <c r="E22" s="71">
        <v>35000</v>
      </c>
      <c r="F22" s="64">
        <v>33210</v>
      </c>
      <c r="G22" s="69">
        <f t="shared" si="1"/>
        <v>94.885714285714286</v>
      </c>
    </row>
    <row r="23" spans="1:7" ht="15.75" customHeight="1">
      <c r="A23" s="1"/>
      <c r="B23" s="107" t="s">
        <v>26</v>
      </c>
      <c r="C23" s="96"/>
      <c r="D23" s="97"/>
      <c r="E23" s="51">
        <f>SUM(E24)</f>
        <v>15000</v>
      </c>
      <c r="F23" s="34">
        <f>SUM(F24)</f>
        <v>13566.9</v>
      </c>
      <c r="G23" s="26">
        <f t="shared" si="1"/>
        <v>90.445999999999998</v>
      </c>
    </row>
    <row r="24" spans="1:7" ht="14.25" customHeight="1">
      <c r="A24" s="1"/>
      <c r="B24" s="23" t="s">
        <v>48</v>
      </c>
      <c r="C24" s="12"/>
      <c r="D24" s="25" t="s">
        <v>40</v>
      </c>
      <c r="E24" s="52">
        <v>15000</v>
      </c>
      <c r="F24" s="36">
        <v>13566.9</v>
      </c>
      <c r="G24" s="26">
        <f t="shared" si="1"/>
        <v>90.445999999999998</v>
      </c>
    </row>
    <row r="25" spans="1:7" ht="15.75">
      <c r="A25" s="1"/>
      <c r="B25" s="95" t="s">
        <v>12</v>
      </c>
      <c r="C25" s="96"/>
      <c r="D25" s="97"/>
      <c r="E25" s="53">
        <f>SUM(E26:E28)</f>
        <v>262745</v>
      </c>
      <c r="F25" s="13">
        <f>SUM(F26:F28)</f>
        <v>241887.84999999998</v>
      </c>
      <c r="G25" s="26">
        <f t="shared" si="1"/>
        <v>92.061828008144758</v>
      </c>
    </row>
    <row r="26" spans="1:7" ht="9.75" customHeight="1">
      <c r="A26" s="1"/>
      <c r="B26" s="103" t="s">
        <v>49</v>
      </c>
      <c r="C26" s="118"/>
      <c r="D26" s="155" t="s">
        <v>27</v>
      </c>
      <c r="E26" s="157">
        <v>137745</v>
      </c>
      <c r="F26" s="151">
        <v>118264.01</v>
      </c>
      <c r="G26" s="93">
        <f>F26/E26*100</f>
        <v>85.857207158154552</v>
      </c>
    </row>
    <row r="27" spans="1:7" ht="9" customHeight="1">
      <c r="A27" s="1"/>
      <c r="B27" s="104"/>
      <c r="C27" s="119"/>
      <c r="D27" s="156"/>
      <c r="E27" s="158"/>
      <c r="F27" s="151"/>
      <c r="G27" s="94"/>
    </row>
    <row r="28" spans="1:7" ht="23.25" customHeight="1">
      <c r="A28" s="1"/>
      <c r="B28" s="70" t="s">
        <v>23</v>
      </c>
      <c r="C28" s="9"/>
      <c r="D28" s="22" t="s">
        <v>41</v>
      </c>
      <c r="E28" s="61">
        <v>125000</v>
      </c>
      <c r="F28" s="38">
        <v>123623.84</v>
      </c>
      <c r="G28" s="42">
        <f>F28/E28*100</f>
        <v>98.899072000000004</v>
      </c>
    </row>
    <row r="29" spans="1:7" ht="15.75">
      <c r="A29" s="1"/>
      <c r="B29" s="95" t="s">
        <v>43</v>
      </c>
      <c r="C29" s="137"/>
      <c r="D29" s="138"/>
      <c r="E29" s="8">
        <f>E30</f>
        <v>90000</v>
      </c>
      <c r="F29" s="55">
        <f t="shared" ref="F29" si="2">F30</f>
        <v>81591.179999999993</v>
      </c>
      <c r="G29" s="42">
        <f>F29/E29*100</f>
        <v>90.656866666666659</v>
      </c>
    </row>
    <row r="30" spans="1:7" ht="9.75" customHeight="1">
      <c r="A30" s="1"/>
      <c r="B30" s="99" t="s">
        <v>31</v>
      </c>
      <c r="C30" s="100"/>
      <c r="D30" s="98" t="s">
        <v>42</v>
      </c>
      <c r="E30" s="139">
        <v>90000</v>
      </c>
      <c r="F30" s="109">
        <v>81591.179999999993</v>
      </c>
      <c r="G30" s="93">
        <f t="shared" ref="G30" si="3">F30/E30*100</f>
        <v>90.656866666666659</v>
      </c>
    </row>
    <row r="31" spans="1:7" ht="6.75" customHeight="1">
      <c r="A31" s="1"/>
      <c r="B31" s="99"/>
      <c r="C31" s="100"/>
      <c r="D31" s="98"/>
      <c r="E31" s="140"/>
      <c r="F31" s="109"/>
      <c r="G31" s="108"/>
    </row>
    <row r="32" spans="1:7" ht="0.75" customHeight="1">
      <c r="A32" s="1"/>
      <c r="B32" s="99"/>
      <c r="C32" s="100"/>
      <c r="D32" s="98"/>
      <c r="E32" s="140"/>
      <c r="F32" s="109"/>
      <c r="G32" s="108"/>
    </row>
    <row r="33" spans="1:7" ht="30.75" hidden="1" customHeight="1">
      <c r="A33" s="1"/>
      <c r="B33" s="99"/>
      <c r="C33" s="100"/>
      <c r="D33" s="98"/>
      <c r="E33" s="141"/>
      <c r="F33" s="109"/>
      <c r="G33" s="94"/>
    </row>
    <row r="34" spans="1:7" ht="15.75" customHeight="1">
      <c r="A34" s="1"/>
      <c r="B34" s="134" t="s">
        <v>28</v>
      </c>
      <c r="C34" s="135"/>
      <c r="D34" s="138"/>
      <c r="E34" s="10">
        <f>SUM(E35:E36)</f>
        <v>250000</v>
      </c>
      <c r="F34" s="10">
        <f>SUM(F35:F36)</f>
        <v>132543.57</v>
      </c>
      <c r="G34" s="44">
        <f t="shared" ref="G34:G35" si="4">F34/E34*100</f>
        <v>53.017428000000002</v>
      </c>
    </row>
    <row r="35" spans="1:7" ht="16.5" customHeight="1">
      <c r="A35" s="1"/>
      <c r="B35" s="67" t="s">
        <v>32</v>
      </c>
      <c r="C35" s="41"/>
      <c r="D35" s="46" t="s">
        <v>44</v>
      </c>
      <c r="E35" s="50">
        <v>100000</v>
      </c>
      <c r="F35" s="37">
        <v>68781.600000000006</v>
      </c>
      <c r="G35" s="44">
        <f t="shared" si="4"/>
        <v>68.781600000000012</v>
      </c>
    </row>
    <row r="36" spans="1:7" ht="15.75" customHeight="1">
      <c r="A36" s="1"/>
      <c r="B36" s="67" t="s">
        <v>56</v>
      </c>
      <c r="C36" s="21"/>
      <c r="D36" s="22" t="s">
        <v>29</v>
      </c>
      <c r="E36" s="16">
        <v>150000</v>
      </c>
      <c r="F36" s="32">
        <v>63761.97</v>
      </c>
      <c r="G36" s="16">
        <f t="shared" ref="G36:G50" si="5">F36/E36*100</f>
        <v>42.507980000000003</v>
      </c>
    </row>
    <row r="37" spans="1:7" ht="15.75">
      <c r="A37" s="1"/>
      <c r="B37" s="134" t="s">
        <v>47</v>
      </c>
      <c r="C37" s="135"/>
      <c r="D37" s="136"/>
      <c r="E37" s="10">
        <f>SUM(E38)</f>
        <v>36000</v>
      </c>
      <c r="F37" s="10">
        <f t="shared" ref="F37:F39" si="6">F38</f>
        <v>36000</v>
      </c>
      <c r="G37" s="31">
        <f t="shared" si="5"/>
        <v>100</v>
      </c>
    </row>
    <row r="38" spans="1:7" ht="15.75">
      <c r="A38" s="1"/>
      <c r="B38" s="17" t="s">
        <v>59</v>
      </c>
      <c r="C38" s="11"/>
      <c r="D38" s="46" t="s">
        <v>45</v>
      </c>
      <c r="E38" s="27">
        <v>36000</v>
      </c>
      <c r="F38" s="29">
        <v>36000</v>
      </c>
      <c r="G38" s="31">
        <f t="shared" si="5"/>
        <v>100</v>
      </c>
    </row>
    <row r="39" spans="1:7" ht="15.75">
      <c r="A39" s="1"/>
      <c r="B39" s="134" t="s">
        <v>46</v>
      </c>
      <c r="C39" s="135"/>
      <c r="D39" s="136"/>
      <c r="E39" s="10">
        <f>SUM(E40)</f>
        <v>12000</v>
      </c>
      <c r="F39" s="18">
        <f t="shared" si="6"/>
        <v>76.08</v>
      </c>
      <c r="G39" s="13">
        <f t="shared" si="5"/>
        <v>0.63400000000000001</v>
      </c>
    </row>
    <row r="40" spans="1:7" ht="39.75" customHeight="1">
      <c r="A40" s="1"/>
      <c r="B40" s="17" t="s">
        <v>60</v>
      </c>
      <c r="C40" s="11"/>
      <c r="D40" s="24" t="s">
        <v>30</v>
      </c>
      <c r="E40" s="27">
        <v>12000</v>
      </c>
      <c r="F40" s="29">
        <v>76.08</v>
      </c>
      <c r="G40" s="16">
        <f t="shared" si="5"/>
        <v>0.63400000000000001</v>
      </c>
    </row>
    <row r="41" spans="1:7" ht="15.75" customHeight="1">
      <c r="A41" s="84"/>
      <c r="B41" s="147" t="s">
        <v>19</v>
      </c>
      <c r="C41" s="148"/>
      <c r="D41" s="149"/>
      <c r="E41" s="30">
        <f>E6+E8+E19+E23+E25+E29+E34+E37+E39</f>
        <v>2040745</v>
      </c>
      <c r="F41" s="30">
        <f>F6+F8+F19+F23+F25+F29+F34+F37+F39</f>
        <v>1774361.33</v>
      </c>
      <c r="G41" s="34">
        <f t="shared" si="5"/>
        <v>86.946743958701362</v>
      </c>
    </row>
    <row r="42" spans="1:7" ht="22.5" customHeight="1">
      <c r="A42" s="1"/>
      <c r="B42" s="83"/>
      <c r="C42" s="83"/>
      <c r="D42" s="83"/>
      <c r="E42" s="81"/>
      <c r="F42" s="81"/>
      <c r="G42" s="82"/>
    </row>
    <row r="43" spans="1:7" ht="44.25" customHeight="1">
      <c r="A43" s="1"/>
      <c r="B43" s="83"/>
      <c r="C43" s="83"/>
      <c r="D43" s="83"/>
      <c r="E43" s="81"/>
      <c r="F43" s="81"/>
      <c r="G43" s="82"/>
    </row>
    <row r="44" spans="1:7" ht="17.25" customHeight="1">
      <c r="A44" s="62"/>
      <c r="B44" s="88"/>
      <c r="C44" s="88"/>
      <c r="D44" s="88"/>
      <c r="E44" s="89"/>
      <c r="F44" s="89"/>
      <c r="G44" s="90"/>
    </row>
    <row r="45" spans="1:7" ht="32.25" customHeight="1">
      <c r="A45" s="1"/>
      <c r="B45" s="132" t="s">
        <v>0</v>
      </c>
      <c r="C45" s="133"/>
      <c r="D45" s="91" t="s">
        <v>1</v>
      </c>
      <c r="E45" s="91" t="s">
        <v>50</v>
      </c>
      <c r="F45" s="91" t="s">
        <v>2</v>
      </c>
      <c r="G45" s="91" t="s">
        <v>3</v>
      </c>
    </row>
    <row r="46" spans="1:7" ht="27" customHeight="1">
      <c r="A46" s="1"/>
      <c r="B46" s="14" t="s">
        <v>18</v>
      </c>
      <c r="C46" s="142" t="s">
        <v>20</v>
      </c>
      <c r="D46" s="143"/>
      <c r="E46" s="15"/>
      <c r="F46" s="15"/>
      <c r="G46" s="15"/>
    </row>
    <row r="47" spans="1:7" ht="8.25" customHeight="1">
      <c r="A47" s="1"/>
      <c r="B47" s="101"/>
      <c r="C47" s="129"/>
      <c r="D47" s="129"/>
      <c r="E47" s="129"/>
      <c r="F47" s="129"/>
      <c r="G47" s="102"/>
    </row>
    <row r="48" spans="1:7" ht="15.75">
      <c r="A48" s="1"/>
      <c r="B48" s="144" t="s">
        <v>21</v>
      </c>
      <c r="C48" s="145"/>
      <c r="D48" s="146"/>
      <c r="E48" s="28">
        <f>E49</f>
        <v>15000</v>
      </c>
      <c r="F48" s="28">
        <f t="shared" ref="F48" si="7">F49</f>
        <v>3756.42</v>
      </c>
      <c r="G48" s="28">
        <f>F48/E48*100</f>
        <v>25.0428</v>
      </c>
    </row>
    <row r="49" spans="1:7" ht="24">
      <c r="A49" s="1"/>
      <c r="B49" s="56" t="s">
        <v>61</v>
      </c>
      <c r="C49" s="35"/>
      <c r="D49" s="40" t="s">
        <v>25</v>
      </c>
      <c r="E49" s="57">
        <v>15000</v>
      </c>
      <c r="F49" s="58">
        <v>3756.42</v>
      </c>
      <c r="G49" s="58">
        <f t="shared" si="5"/>
        <v>25.0428</v>
      </c>
    </row>
    <row r="50" spans="1:7" ht="24" customHeight="1">
      <c r="A50" s="1"/>
      <c r="B50" s="126" t="s">
        <v>24</v>
      </c>
      <c r="C50" s="127"/>
      <c r="D50" s="128"/>
      <c r="E50" s="59">
        <f>E48</f>
        <v>15000</v>
      </c>
      <c r="F50" s="59">
        <f>F48</f>
        <v>3756.42</v>
      </c>
      <c r="G50" s="60">
        <f t="shared" si="5"/>
        <v>25.0428</v>
      </c>
    </row>
    <row r="51" spans="1:7" ht="15.75">
      <c r="A51" s="1"/>
      <c r="B51" s="123" t="s">
        <v>22</v>
      </c>
      <c r="C51" s="124"/>
      <c r="D51" s="125"/>
      <c r="E51" s="19">
        <f>E41+E50</f>
        <v>2055745</v>
      </c>
      <c r="F51" s="19">
        <f>F41+F50</f>
        <v>1778117.75</v>
      </c>
      <c r="G51" s="13">
        <f>F51/E51*100</f>
        <v>86.495054104473084</v>
      </c>
    </row>
    <row r="52" spans="1:7" ht="15.75">
      <c r="A52" s="1"/>
      <c r="B52" s="2"/>
      <c r="C52" s="2"/>
      <c r="D52" s="2"/>
      <c r="E52" s="3"/>
      <c r="F52" s="3"/>
      <c r="G52" s="3"/>
    </row>
    <row r="53" spans="1:7" ht="12" customHeight="1">
      <c r="A53" s="1"/>
      <c r="B53" s="2"/>
      <c r="C53" s="2"/>
      <c r="D53" s="2"/>
      <c r="E53" s="3"/>
      <c r="F53" s="3"/>
      <c r="G53" s="3"/>
    </row>
    <row r="54" spans="1:7" ht="38.25" customHeight="1">
      <c r="A54" s="84"/>
      <c r="B54" s="85"/>
      <c r="C54" s="85"/>
      <c r="D54" s="85"/>
      <c r="E54" s="86"/>
      <c r="F54" s="86"/>
      <c r="G54" s="86"/>
    </row>
    <row r="55" spans="1:7" ht="15.75">
      <c r="A55" s="1"/>
      <c r="B55" s="2"/>
      <c r="C55" s="2"/>
      <c r="D55" s="2"/>
      <c r="E55" s="2"/>
      <c r="F55" s="2"/>
      <c r="G55" s="2"/>
    </row>
    <row r="56" spans="1:7" ht="15.75">
      <c r="A56" s="1"/>
      <c r="B56" s="2"/>
      <c r="C56" s="2"/>
      <c r="D56" s="2"/>
      <c r="E56" s="2"/>
      <c r="F56" s="2"/>
      <c r="G56" s="2"/>
    </row>
    <row r="57" spans="1:7" ht="15.75">
      <c r="A57" s="1"/>
      <c r="B57" s="2"/>
      <c r="C57" s="2"/>
      <c r="D57" s="2"/>
      <c r="E57" s="2"/>
      <c r="F57" s="2"/>
      <c r="G57" s="2"/>
    </row>
    <row r="58" spans="1:7" ht="15.75">
      <c r="A58" s="1"/>
      <c r="B58" s="2"/>
      <c r="C58" s="2"/>
      <c r="D58" s="2"/>
      <c r="E58" s="2"/>
      <c r="F58" s="2"/>
      <c r="G58" s="2"/>
    </row>
    <row r="59" spans="1:7" ht="15.75">
      <c r="A59" s="1"/>
      <c r="B59" s="2"/>
      <c r="C59" s="2"/>
      <c r="D59" s="2"/>
      <c r="E59" s="2"/>
      <c r="F59" s="2"/>
      <c r="G59" s="2"/>
    </row>
    <row r="60" spans="1:7" ht="15.75">
      <c r="A60" s="1"/>
      <c r="B60" s="1"/>
      <c r="C60" s="1"/>
      <c r="D60" s="1"/>
      <c r="E60" s="1"/>
      <c r="F60" s="1"/>
      <c r="G60" s="1"/>
    </row>
    <row r="89" spans="1:7">
      <c r="A89" s="4"/>
      <c r="B89" s="4"/>
      <c r="C89" s="4"/>
      <c r="D89" s="4"/>
      <c r="E89" s="4"/>
      <c r="F89" s="4"/>
      <c r="G89" s="4"/>
    </row>
    <row r="90" spans="1:7">
      <c r="A90" s="87"/>
      <c r="B90" s="87"/>
      <c r="C90" s="87"/>
      <c r="D90" s="87"/>
      <c r="E90" s="87"/>
      <c r="F90" s="87"/>
      <c r="G90" s="87"/>
    </row>
  </sheetData>
  <mergeCells count="47">
    <mergeCell ref="A9:A10"/>
    <mergeCell ref="F26:F27"/>
    <mergeCell ref="F12:F13"/>
    <mergeCell ref="F9:F10"/>
    <mergeCell ref="E9:E10"/>
    <mergeCell ref="C26:C27"/>
    <mergeCell ref="D26:D27"/>
    <mergeCell ref="E26:E27"/>
    <mergeCell ref="B19:D19"/>
    <mergeCell ref="B51:D51"/>
    <mergeCell ref="B50:D50"/>
    <mergeCell ref="B47:G47"/>
    <mergeCell ref="B12:B13"/>
    <mergeCell ref="F15:F16"/>
    <mergeCell ref="G15:G16"/>
    <mergeCell ref="B45:C45"/>
    <mergeCell ref="B39:D39"/>
    <mergeCell ref="B29:D29"/>
    <mergeCell ref="B34:D34"/>
    <mergeCell ref="E30:E33"/>
    <mergeCell ref="C46:D46"/>
    <mergeCell ref="B48:D48"/>
    <mergeCell ref="B37:D37"/>
    <mergeCell ref="B41:D41"/>
    <mergeCell ref="C5:D5"/>
    <mergeCell ref="B15:B16"/>
    <mergeCell ref="C15:C16"/>
    <mergeCell ref="C9:C10"/>
    <mergeCell ref="D9:D10"/>
    <mergeCell ref="B6:D6"/>
    <mergeCell ref="C12:C13"/>
    <mergeCell ref="B1:G1"/>
    <mergeCell ref="G26:G27"/>
    <mergeCell ref="B25:D25"/>
    <mergeCell ref="D30:D33"/>
    <mergeCell ref="B30:B33"/>
    <mergeCell ref="C30:C33"/>
    <mergeCell ref="B3:C3"/>
    <mergeCell ref="B9:B10"/>
    <mergeCell ref="D4:G4"/>
    <mergeCell ref="B8:D8"/>
    <mergeCell ref="G30:G33"/>
    <mergeCell ref="F30:F33"/>
    <mergeCell ref="G12:G13"/>
    <mergeCell ref="B23:D23"/>
    <mergeCell ref="B26:B27"/>
    <mergeCell ref="G9:G10"/>
  </mergeCells>
  <pageMargins left="0.70866141732283472" right="0.70866141732283472" top="1.2204724409448819" bottom="0.62992125984251968" header="0.62992125984251968" footer="0.31496062992125984"/>
  <pageSetup paperSize="9" firstPageNumber="102" orientation="portrait" useFirstPageNumber="1" r:id="rId1"/>
  <headerFooter>
    <oddHeader>&amp;R&amp;"Times New Roman,Kursywa"&amp;9Załącznik nr 2
do Sprawozdania z wykonania budżetu 
Gminy Piława Górna  za 2011 rok</oddHeader>
    <oddFooter>&amp;C&amp;"Times New Roman,Kursywa"&amp;9Sprawozdanie z wykonania budżetu Gminy Piława Górna za 2011 rok&amp;R&amp;"Times New Roman,Kursywa"&amp;9&amp;P</oddFooter>
    <firstHeader>&amp;R&amp;"Times New Roman,Kursywa"&amp;10Załącznik Nr 2
do Informacji o przebiegu z wykonania budżetu 
Gminy Piława Górna za I półrocze 2010 roku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surdyk</cp:lastModifiedBy>
  <cp:lastPrinted>2012-03-14T14:10:41Z</cp:lastPrinted>
  <dcterms:created xsi:type="dcterms:W3CDTF">2009-08-14T19:20:35Z</dcterms:created>
  <dcterms:modified xsi:type="dcterms:W3CDTF">2012-03-14T14:10:58Z</dcterms:modified>
</cp:coreProperties>
</file>